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43" yWindow="82" windowWidth="21437" windowHeight="11167" activeTab="1"/>
  </bookViews>
  <sheets>
    <sheet name="Jilid 1" sheetId="1" r:id="rId1"/>
    <sheet name="Jilid 2" sheetId="2" r:id="rId2"/>
    <sheet name="Jilid 3" sheetId="3" r:id="rId3"/>
  </sheets>
  <calcPr calcId="125725"/>
</workbook>
</file>

<file path=xl/calcChain.xml><?xml version="1.0" encoding="utf-8"?>
<calcChain xmlns="http://schemas.openxmlformats.org/spreadsheetml/2006/main">
  <c r="F18" i="2"/>
  <c r="H18" s="1"/>
  <c r="J17"/>
  <c r="C14"/>
  <c r="C13"/>
  <c r="F13" s="1"/>
  <c r="F17"/>
  <c r="C10"/>
  <c r="C9"/>
  <c r="C18" i="1"/>
  <c r="D23" i="3"/>
  <c r="D20"/>
  <c r="D19"/>
  <c r="D22"/>
  <c r="D25"/>
  <c r="D17"/>
  <c r="D16"/>
  <c r="D14"/>
  <c r="D13"/>
  <c r="C9"/>
  <c r="D9" s="1"/>
  <c r="C10"/>
  <c r="D10"/>
  <c r="B25" i="2"/>
  <c r="B24"/>
  <c r="F14"/>
  <c r="C10" i="1"/>
  <c r="D10" s="1"/>
  <c r="C9"/>
  <c r="D9" s="1"/>
  <c r="J18" i="2" l="1"/>
  <c r="J16" s="1"/>
  <c r="J15" s="1"/>
  <c r="G13"/>
  <c r="C11" i="1"/>
  <c r="D11" i="3"/>
  <c r="G14" i="2"/>
  <c r="I17"/>
  <c r="I18"/>
  <c r="E26"/>
  <c r="H17"/>
  <c r="E24"/>
  <c r="C14" i="1" l="1"/>
  <c r="D14" s="1"/>
  <c r="C13"/>
  <c r="D13" s="1"/>
  <c r="J19" i="2"/>
  <c r="H16"/>
  <c r="H15" s="1"/>
  <c r="H19"/>
  <c r="I19"/>
  <c r="I16"/>
  <c r="C16" i="1" l="1"/>
  <c r="D16" s="1"/>
  <c r="C15"/>
  <c r="D15" s="1"/>
  <c r="K16" i="2"/>
  <c r="F16" s="1"/>
  <c r="I15"/>
  <c r="K15" s="1"/>
  <c r="F15" s="1"/>
  <c r="C25" s="1"/>
  <c r="K19"/>
  <c r="F19" s="1"/>
  <c r="C26" s="1"/>
  <c r="D18" i="1" l="1"/>
  <c r="E25" i="2"/>
  <c r="C24"/>
</calcChain>
</file>

<file path=xl/sharedStrings.xml><?xml version="1.0" encoding="utf-8"?>
<sst xmlns="http://schemas.openxmlformats.org/spreadsheetml/2006/main" count="66" uniqueCount="43">
  <si>
    <t>Date</t>
  </si>
  <si>
    <t>Low</t>
  </si>
  <si>
    <t>Daily Open $</t>
  </si>
  <si>
    <t>Low $</t>
  </si>
  <si>
    <t xml:space="preserve">TF </t>
  </si>
  <si>
    <t>H1</t>
  </si>
  <si>
    <t>Curr</t>
  </si>
  <si>
    <t>GBPUSD</t>
  </si>
  <si>
    <t>Open</t>
  </si>
  <si>
    <t>1st 3dgt</t>
  </si>
  <si>
    <t>+ Value</t>
  </si>
  <si>
    <t>- Value</t>
  </si>
  <si>
    <t>XP Value</t>
  </si>
  <si>
    <t>XM Value</t>
  </si>
  <si>
    <t>X Target</t>
  </si>
  <si>
    <t xml:space="preserve">Open </t>
  </si>
  <si>
    <t>Closed Yesterday</t>
  </si>
  <si>
    <t>EURUSD</t>
  </si>
  <si>
    <t>1st 3 Digit</t>
  </si>
  <si>
    <t>Last 3 Digit</t>
  </si>
  <si>
    <t>Closed</t>
  </si>
  <si>
    <t>Close</t>
  </si>
  <si>
    <t>Sell Limit L1</t>
  </si>
  <si>
    <t>Sell Limit L2</t>
  </si>
  <si>
    <t>Buy Limit L1</t>
  </si>
  <si>
    <t>Summary</t>
  </si>
  <si>
    <t>Take Profit L1</t>
  </si>
  <si>
    <t>Take Profit L2</t>
  </si>
  <si>
    <t>SECRET OF OPEN CLOSE</t>
  </si>
  <si>
    <t>DASAR PENGIRAAN ANALISA</t>
  </si>
  <si>
    <t>Left</t>
  </si>
  <si>
    <t>Right</t>
  </si>
  <si>
    <t>Resistant Line</t>
  </si>
  <si>
    <t>Support Line</t>
  </si>
  <si>
    <t>Candle</t>
  </si>
  <si>
    <t>Bullish</t>
  </si>
  <si>
    <t>TEKNIK KIRAAN KORELASI MATAWANG</t>
  </si>
  <si>
    <t>Sell</t>
  </si>
  <si>
    <t>Stop Loss</t>
  </si>
  <si>
    <t>Buy</t>
  </si>
  <si>
    <t>Take Profit</t>
  </si>
  <si>
    <t>Result Trade</t>
  </si>
  <si>
    <t>Last 3dgt</t>
  </si>
</sst>
</file>

<file path=xl/styles.xml><?xml version="1.0" encoding="utf-8"?>
<styleSheet xmlns="http://schemas.openxmlformats.org/spreadsheetml/2006/main">
  <numFmts count="4">
    <numFmt numFmtId="43" formatCode="_(* #,##0.00_);_(* \(#,##0.00\);_(* &quot;-&quot;??_);_(@_)"/>
    <numFmt numFmtId="166" formatCode="_(* #,##0.00000_);_(* \(#,##0.00000\);_(* &quot;-&quot;??_);_(@_)"/>
    <numFmt numFmtId="167" formatCode="_(* #,##0.0_);_(* \(#,##0.0\);_(* &quot;-&quot;??_);_(@_)"/>
    <numFmt numFmtId="168" formatCode="_(* #,##0_);_(* \(#,##0\);_(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14" fontId="0" fillId="0" borderId="0" xfId="0" applyNumberFormat="1"/>
    <xf numFmtId="43" fontId="0" fillId="0" borderId="0" xfId="1" applyFont="1"/>
    <xf numFmtId="166" fontId="0" fillId="0" borderId="0" xfId="1" applyNumberFormat="1" applyFont="1"/>
    <xf numFmtId="166" fontId="0" fillId="0" borderId="0" xfId="0" applyNumberFormat="1"/>
    <xf numFmtId="168" fontId="0" fillId="0" borderId="0" xfId="1" applyNumberFormat="1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168" fontId="0" fillId="0" borderId="0" xfId="0" applyNumberFormat="1"/>
    <xf numFmtId="166" fontId="2" fillId="0" borderId="0" xfId="1" applyNumberFormat="1" applyFont="1"/>
    <xf numFmtId="0" fontId="2" fillId="0" borderId="0" xfId="0" applyFont="1"/>
    <xf numFmtId="0" fontId="4" fillId="0" borderId="0" xfId="0" applyFont="1"/>
    <xf numFmtId="43" fontId="4" fillId="0" borderId="0" xfId="1" applyNumberFormat="1" applyFont="1" applyAlignment="1">
      <alignment horizontal="right"/>
    </xf>
    <xf numFmtId="166" fontId="2" fillId="0" borderId="0" xfId="0" applyNumberFormat="1" applyFont="1"/>
    <xf numFmtId="0" fontId="5" fillId="0" borderId="0" xfId="0" applyFont="1"/>
    <xf numFmtId="166" fontId="5" fillId="0" borderId="0" xfId="0" applyNumberFormat="1" applyFont="1"/>
    <xf numFmtId="0" fontId="6" fillId="0" borderId="0" xfId="0" applyFont="1"/>
    <xf numFmtId="166" fontId="6" fillId="0" borderId="0" xfId="0" applyNumberFormat="1" applyFont="1"/>
    <xf numFmtId="168" fontId="0" fillId="0" borderId="0" xfId="1" applyNumberFormat="1" applyFont="1" applyAlignment="1">
      <alignment horizontal="right"/>
    </xf>
    <xf numFmtId="166" fontId="0" fillId="0" borderId="1" xfId="0" applyNumberFormat="1" applyBorder="1"/>
    <xf numFmtId="0" fontId="0" fillId="0" borderId="1" xfId="0" applyBorder="1"/>
    <xf numFmtId="0" fontId="7" fillId="0" borderId="0" xfId="0" applyFont="1"/>
    <xf numFmtId="0" fontId="8" fillId="0" borderId="0" xfId="0" applyFont="1"/>
    <xf numFmtId="43" fontId="0" fillId="0" borderId="0" xfId="1" applyFont="1" applyAlignment="1">
      <alignment horizontal="right"/>
    </xf>
    <xf numFmtId="0" fontId="2" fillId="0" borderId="0" xfId="0" applyFont="1" applyAlignment="1">
      <alignment horizontal="center"/>
    </xf>
    <xf numFmtId="166" fontId="3" fillId="0" borderId="0" xfId="1" applyNumberFormat="1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167" fontId="0" fillId="0" borderId="1" xfId="1" applyNumberFormat="1" applyFont="1" applyBorder="1"/>
    <xf numFmtId="0" fontId="10" fillId="0" borderId="0" xfId="0" applyFont="1"/>
  </cellXfs>
  <cellStyles count="2">
    <cellStyle name="Comma" xfId="1" builtinId="3"/>
    <cellStyle name="Normal" xfId="0" builtinId="0"/>
  </cellStyles>
  <dxfs count="4"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8"/>
  <sheetViews>
    <sheetView workbookViewId="0">
      <selection activeCell="E29" sqref="E29"/>
    </sheetView>
  </sheetViews>
  <sheetFormatPr defaultRowHeight="14.3"/>
  <cols>
    <col min="3" max="3" width="9.625" bestFit="1" customWidth="1"/>
  </cols>
  <sheetData>
    <row r="1" spans="2:5" ht="21.1">
      <c r="B1" s="22" t="s">
        <v>29</v>
      </c>
    </row>
    <row r="4" spans="2:5">
      <c r="B4" t="s">
        <v>6</v>
      </c>
      <c r="C4" t="s">
        <v>7</v>
      </c>
      <c r="D4" t="s">
        <v>4</v>
      </c>
      <c r="E4" t="s">
        <v>5</v>
      </c>
    </row>
    <row r="5" spans="2:5">
      <c r="B5" t="s">
        <v>0</v>
      </c>
      <c r="C5" t="s">
        <v>3</v>
      </c>
      <c r="D5" t="s">
        <v>2</v>
      </c>
    </row>
    <row r="6" spans="2:5">
      <c r="B6" s="1">
        <v>42844</v>
      </c>
      <c r="C6" s="3">
        <v>1.07518</v>
      </c>
      <c r="D6" s="3"/>
    </row>
    <row r="7" spans="2:5">
      <c r="B7" s="1">
        <v>42845</v>
      </c>
      <c r="C7" s="3"/>
      <c r="D7" s="3">
        <v>1.07656</v>
      </c>
    </row>
    <row r="9" spans="2:5">
      <c r="B9" s="14" t="s">
        <v>8</v>
      </c>
      <c r="C9" s="15">
        <f>D7</f>
        <v>1.07656</v>
      </c>
      <c r="D9" s="7" t="str">
        <f>RIGHT(C9,3)</f>
        <v>656</v>
      </c>
    </row>
    <row r="10" spans="2:5">
      <c r="B10" s="16" t="s">
        <v>1</v>
      </c>
      <c r="C10" s="17">
        <f>C6</f>
        <v>1.07518</v>
      </c>
      <c r="D10" s="7" t="str">
        <f>RIGHT(C10,3)</f>
        <v>518</v>
      </c>
    </row>
    <row r="11" spans="2:5">
      <c r="B11" s="11" t="s">
        <v>9</v>
      </c>
      <c r="C11" s="12" t="str">
        <f>TEXT(LEFT(C10,4),"#,##0.00")</f>
        <v>1.07</v>
      </c>
      <c r="D11" s="7"/>
    </row>
    <row r="12" spans="2:5">
      <c r="C12" s="8"/>
      <c r="D12" s="7"/>
    </row>
    <row r="13" spans="2:5">
      <c r="B13" s="6" t="s">
        <v>10</v>
      </c>
      <c r="C13" s="3">
        <f>C11+((D9+D10)/100000)</f>
        <v>1.0817400000000001</v>
      </c>
      <c r="D13" s="7" t="str">
        <f t="shared" ref="D13:D16" si="0">RIGHT(C13,3)</f>
        <v>174</v>
      </c>
    </row>
    <row r="14" spans="2:5">
      <c r="B14" s="6" t="s">
        <v>11</v>
      </c>
      <c r="C14" s="3">
        <f>C11+((D9-D10)/100000)</f>
        <v>1.07138</v>
      </c>
      <c r="D14" s="7" t="str">
        <f t="shared" si="0"/>
        <v>138</v>
      </c>
    </row>
    <row r="15" spans="2:5">
      <c r="B15" s="7" t="s">
        <v>12</v>
      </c>
      <c r="C15" s="3">
        <f>C11+((D13+D14)/100000)</f>
        <v>1.0731200000000001</v>
      </c>
      <c r="D15" s="7" t="str">
        <f t="shared" si="0"/>
        <v>312</v>
      </c>
    </row>
    <row r="16" spans="2:5">
      <c r="B16" s="7" t="s">
        <v>13</v>
      </c>
      <c r="C16" s="3">
        <f>C11+((D13-D14)/100000)</f>
        <v>1.07036</v>
      </c>
      <c r="D16" s="7" t="str">
        <f t="shared" si="0"/>
        <v>036</v>
      </c>
    </row>
    <row r="18" spans="2:4" ht="19.05">
      <c r="B18" s="27" t="s">
        <v>14</v>
      </c>
      <c r="C18" s="25">
        <f>C11+((D15+D16)/100000)</f>
        <v>1.07348</v>
      </c>
      <c r="D18" s="26" t="str">
        <f>IF(D7&gt;C18,"SELL","BUY")</f>
        <v>SELL</v>
      </c>
    </row>
  </sheetData>
  <conditionalFormatting sqref="C18:D18">
    <cfRule type="expression" dxfId="3" priority="1">
      <formula>$D$7&lt;$C$18</formula>
    </cfRule>
    <cfRule type="expression" dxfId="2" priority="2">
      <formula>$D$7&gt;$C$18</formula>
    </cfRule>
  </conditionalFormatting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6"/>
  <sheetViews>
    <sheetView tabSelected="1" workbookViewId="0">
      <selection activeCell="B1" sqref="B1"/>
    </sheetView>
  </sheetViews>
  <sheetFormatPr defaultRowHeight="14.3"/>
  <cols>
    <col min="2" max="2" width="12.5" bestFit="1" customWidth="1"/>
    <col min="4" max="4" width="15" bestFit="1" customWidth="1"/>
    <col min="7" max="7" width="10.625" bestFit="1" customWidth="1"/>
  </cols>
  <sheetData>
    <row r="1" spans="2:11" ht="21.1">
      <c r="B1" s="29" t="s">
        <v>28</v>
      </c>
    </row>
    <row r="4" spans="2:11">
      <c r="B4" t="s">
        <v>6</v>
      </c>
      <c r="C4" s="10" t="s">
        <v>17</v>
      </c>
      <c r="D4" t="s">
        <v>4</v>
      </c>
      <c r="E4" t="s">
        <v>5</v>
      </c>
      <c r="F4" t="s">
        <v>34</v>
      </c>
    </row>
    <row r="5" spans="2:11">
      <c r="B5" t="s">
        <v>0</v>
      </c>
      <c r="C5" t="s">
        <v>15</v>
      </c>
      <c r="D5" t="s">
        <v>16</v>
      </c>
      <c r="F5" s="10" t="s">
        <v>35</v>
      </c>
    </row>
    <row r="6" spans="2:11">
      <c r="B6" s="1">
        <v>42709</v>
      </c>
      <c r="C6" s="3">
        <v>1.05671</v>
      </c>
      <c r="D6" s="3">
        <v>1.0603</v>
      </c>
    </row>
    <row r="7" spans="2:11">
      <c r="B7" s="1"/>
      <c r="C7" s="3"/>
      <c r="D7" s="3"/>
    </row>
    <row r="8" spans="2:11">
      <c r="B8" t="s">
        <v>18</v>
      </c>
    </row>
    <row r="9" spans="2:11">
      <c r="B9" t="s">
        <v>8</v>
      </c>
      <c r="C9" t="str">
        <f>TEXT(LEFT(C6,4),"#,##0.00")</f>
        <v>1.05</v>
      </c>
    </row>
    <row r="10" spans="2:11">
      <c r="B10" t="s">
        <v>20</v>
      </c>
      <c r="C10" t="str">
        <f>TEXT(LEFT(D6,4),"#,##0.00")</f>
        <v>1.06</v>
      </c>
    </row>
    <row r="12" spans="2:11">
      <c r="B12" t="s">
        <v>19</v>
      </c>
    </row>
    <row r="13" spans="2:11">
      <c r="B13" t="s">
        <v>8</v>
      </c>
      <c r="C13" t="str">
        <f>RIGHT(C6,3)</f>
        <v>671</v>
      </c>
      <c r="F13">
        <f>IF(C13&gt;=501,1,0)</f>
        <v>1</v>
      </c>
      <c r="G13">
        <f>C9+(F13/100)</f>
        <v>1.06</v>
      </c>
    </row>
    <row r="14" spans="2:11">
      <c r="B14" t="s">
        <v>20</v>
      </c>
      <c r="C14" t="str">
        <f>RIGHT(D6,3)</f>
        <v>603</v>
      </c>
      <c r="F14">
        <f>IF(C14&gt;=501,0,1)</f>
        <v>0</v>
      </c>
      <c r="G14">
        <f>C10+(F14/100)</f>
        <v>1.06</v>
      </c>
    </row>
    <row r="15" spans="2:11">
      <c r="F15" s="4">
        <f>G13+(K15/100000)</f>
        <v>1.0627200000000001</v>
      </c>
      <c r="G15" t="s">
        <v>23</v>
      </c>
      <c r="H15" s="18" t="str">
        <f>IF(H16+H17&gt;=0,RIGHT((H16+H17),1),)</f>
        <v>2</v>
      </c>
      <c r="I15" s="18" t="str">
        <f t="shared" ref="I15" si="0">IF(I16+I17&gt;=0,RIGHT((I16+I17),1),)</f>
        <v>7</v>
      </c>
      <c r="J15" s="18" t="str">
        <f t="shared" ref="J15" si="1">IF(J16+J17&gt;=0,RIGHT((J16+J17),1),)</f>
        <v>2</v>
      </c>
      <c r="K15" s="5" t="str">
        <f>TEXT((H15&amp;I15&amp;J15),"#,000")</f>
        <v>272</v>
      </c>
    </row>
    <row r="16" spans="2:11" ht="14.95" thickBot="1">
      <c r="E16" s="20"/>
      <c r="F16" s="19">
        <f>G13+(K16/100000)</f>
        <v>1.0660100000000001</v>
      </c>
      <c r="G16" t="s">
        <v>22</v>
      </c>
      <c r="H16" s="18" t="str">
        <f>IF(H17+H18&gt;=0,RIGHT((H17+H18),1),)</f>
        <v>6</v>
      </c>
      <c r="I16" s="18" t="str">
        <f t="shared" ref="I16:J16" si="2">IF(I17+I18&gt;=0,RIGHT((I17+I18),1),)</f>
        <v>0</v>
      </c>
      <c r="J16" s="18" t="str">
        <f t="shared" si="2"/>
        <v>1</v>
      </c>
      <c r="K16" s="5" t="str">
        <f>TEXT((H16&amp;I16&amp;J16),"#,000")</f>
        <v>601</v>
      </c>
    </row>
    <row r="17" spans="1:13">
      <c r="E17" t="s">
        <v>15</v>
      </c>
      <c r="F17" s="3">
        <f>C6</f>
        <v>1.05671</v>
      </c>
      <c r="H17" s="18" t="str">
        <f>MID(F17,5,1)</f>
        <v>6</v>
      </c>
      <c r="I17" s="18" t="str">
        <f>MID(F17,6,1)</f>
        <v>7</v>
      </c>
      <c r="J17" s="18" t="str">
        <f>RIGHT(F17,1)</f>
        <v>1</v>
      </c>
    </row>
    <row r="18" spans="1:13" ht="14.95" thickBot="1">
      <c r="E18" s="20" t="s">
        <v>21</v>
      </c>
      <c r="F18" s="28" t="str">
        <f>TEXT(D6,"0.00000")</f>
        <v>1.06030</v>
      </c>
      <c r="H18" s="18" t="str">
        <f>MID(F18,5,1)</f>
        <v>0</v>
      </c>
      <c r="I18" s="18" t="str">
        <f>TEXT(MID(F18,6,1),"0")</f>
        <v>3</v>
      </c>
      <c r="J18" s="18" t="str">
        <f>RIGHT(F18,1)</f>
        <v>0</v>
      </c>
    </row>
    <row r="19" spans="1:13">
      <c r="F19" s="4">
        <f>G14+(K19/100000)</f>
        <v>1.0664100000000001</v>
      </c>
      <c r="G19" t="s">
        <v>24</v>
      </c>
      <c r="H19" s="18" t="str">
        <f>IF(H17-H18&gt;=0,RIGHT((H17-H18),1),)</f>
        <v>6</v>
      </c>
      <c r="I19" s="18">
        <f>IF(I17&lt;I18,10+I17-I18,I17-I18)</f>
        <v>4</v>
      </c>
      <c r="J19" s="18">
        <f>IF(J17&lt;J18,10+J17-J18,J17-J18)</f>
        <v>1</v>
      </c>
      <c r="K19" s="5" t="str">
        <f>TEXT((H19&amp;I19&amp;J19),"#,000")</f>
        <v>641</v>
      </c>
    </row>
    <row r="20" spans="1:13">
      <c r="H20" s="18"/>
      <c r="I20" s="18"/>
      <c r="J20" s="18"/>
      <c r="K20" s="5"/>
      <c r="M20" s="18"/>
    </row>
    <row r="21" spans="1:13">
      <c r="I21" s="8"/>
      <c r="M21" s="8"/>
    </row>
    <row r="22" spans="1:13">
      <c r="I22" s="8"/>
      <c r="M22" s="8"/>
    </row>
    <row r="23" spans="1:13" ht="19.05">
      <c r="B23" s="21" t="s">
        <v>25</v>
      </c>
    </row>
    <row r="24" spans="1:13">
      <c r="A24">
        <v>1</v>
      </c>
      <c r="B24" t="str">
        <f>G16</f>
        <v>Sell Limit L1</v>
      </c>
      <c r="C24" s="13">
        <f>F16</f>
        <v>1.0660100000000001</v>
      </c>
      <c r="D24" t="s">
        <v>26</v>
      </c>
      <c r="E24" s="13">
        <f>F17</f>
        <v>1.05671</v>
      </c>
    </row>
    <row r="25" spans="1:13">
      <c r="A25">
        <v>2</v>
      </c>
      <c r="B25" t="str">
        <f>G15</f>
        <v>Sell Limit L2</v>
      </c>
      <c r="C25" s="13">
        <f>F15</f>
        <v>1.0627200000000001</v>
      </c>
      <c r="D25" t="s">
        <v>27</v>
      </c>
      <c r="E25" s="13">
        <f>F16</f>
        <v>1.0660100000000001</v>
      </c>
    </row>
    <row r="26" spans="1:13">
      <c r="A26">
        <v>3</v>
      </c>
      <c r="B26" t="s">
        <v>24</v>
      </c>
      <c r="C26" s="13">
        <f>F19</f>
        <v>1.0664100000000001</v>
      </c>
      <c r="D26" t="s">
        <v>26</v>
      </c>
      <c r="E26" s="13" t="str">
        <f>F18</f>
        <v>1.06030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5"/>
  <sheetViews>
    <sheetView workbookViewId="0">
      <selection activeCell="H30" sqref="H30"/>
    </sheetView>
  </sheetViews>
  <sheetFormatPr defaultRowHeight="14.3"/>
  <cols>
    <col min="3" max="3" width="8.625" bestFit="1" customWidth="1"/>
    <col min="4" max="4" width="15" bestFit="1" customWidth="1"/>
    <col min="5" max="5" width="9.375" bestFit="1" customWidth="1"/>
    <col min="7" max="7" width="14.75" bestFit="1" customWidth="1"/>
  </cols>
  <sheetData>
    <row r="1" spans="2:7" ht="21.1">
      <c r="B1" s="22" t="s">
        <v>36</v>
      </c>
    </row>
    <row r="4" spans="2:7">
      <c r="B4" t="s">
        <v>6</v>
      </c>
      <c r="C4" s="10" t="s">
        <v>17</v>
      </c>
      <c r="D4" t="s">
        <v>4</v>
      </c>
      <c r="E4" t="s">
        <v>5</v>
      </c>
      <c r="F4" t="s">
        <v>34</v>
      </c>
    </row>
    <row r="5" spans="2:7">
      <c r="B5" t="s">
        <v>0</v>
      </c>
      <c r="C5" t="s">
        <v>15</v>
      </c>
      <c r="D5" t="s">
        <v>16</v>
      </c>
      <c r="F5" s="10" t="s">
        <v>35</v>
      </c>
    </row>
    <row r="6" spans="2:7">
      <c r="B6" s="1">
        <v>42709</v>
      </c>
      <c r="C6" s="3">
        <v>1.05671</v>
      </c>
      <c r="D6" s="3">
        <v>1.0603</v>
      </c>
    </row>
    <row r="8" spans="2:7">
      <c r="D8" t="s">
        <v>42</v>
      </c>
    </row>
    <row r="9" spans="2:7">
      <c r="B9" t="s">
        <v>15</v>
      </c>
      <c r="C9" s="13" t="str">
        <f>TEXT(C6,"0.00000")</f>
        <v>1.05671</v>
      </c>
      <c r="D9" s="23" t="str">
        <f>RIGHT(C9,3)</f>
        <v>671</v>
      </c>
    </row>
    <row r="10" spans="2:7">
      <c r="B10" t="s">
        <v>21</v>
      </c>
      <c r="C10" s="13" t="str">
        <f>TEXT(D6,"0.00000")</f>
        <v>1.06030</v>
      </c>
      <c r="D10" s="23" t="str">
        <f>RIGHT(C10,3)</f>
        <v>030</v>
      </c>
    </row>
    <row r="11" spans="2:7">
      <c r="D11">
        <f>D9*D10</f>
        <v>20130</v>
      </c>
    </row>
    <row r="13" spans="2:7">
      <c r="B13" t="s">
        <v>30</v>
      </c>
      <c r="D13" s="23" t="str">
        <f>TEXT(LEFT(D11,3),"###")</f>
        <v>201</v>
      </c>
    </row>
    <row r="14" spans="2:7">
      <c r="B14" t="s">
        <v>31</v>
      </c>
      <c r="D14" s="23" t="str">
        <f>TEXT(RIGHT(D11,3),"###")</f>
        <v>130</v>
      </c>
    </row>
    <row r="16" spans="2:7">
      <c r="B16" t="s">
        <v>32</v>
      </c>
      <c r="D16" s="13">
        <f>LEFT(D6,4)+0.01+(D14/100000)</f>
        <v>1.0713000000000001</v>
      </c>
      <c r="G16" s="2"/>
    </row>
    <row r="17" spans="1:5">
      <c r="B17" t="s">
        <v>33</v>
      </c>
      <c r="D17" s="9">
        <f>LEFT(C6,4)+(D13/100000)</f>
        <v>1.0520100000000001</v>
      </c>
    </row>
    <row r="18" spans="1:5">
      <c r="D18" s="10"/>
    </row>
    <row r="19" spans="1:5">
      <c r="A19" t="s">
        <v>37</v>
      </c>
      <c r="B19" t="s">
        <v>40</v>
      </c>
      <c r="D19" s="13">
        <f>D17</f>
        <v>1.0520100000000001</v>
      </c>
    </row>
    <row r="20" spans="1:5">
      <c r="B20" t="s">
        <v>38</v>
      </c>
      <c r="D20" s="9">
        <f>C10+(500/100000)</f>
        <v>1.0652999999999999</v>
      </c>
      <c r="E20" s="3"/>
    </row>
    <row r="21" spans="1:5">
      <c r="D21" s="10"/>
    </row>
    <row r="22" spans="1:5">
      <c r="A22" t="s">
        <v>39</v>
      </c>
      <c r="B22" t="s">
        <v>40</v>
      </c>
      <c r="D22" s="13">
        <f>D16</f>
        <v>1.0713000000000001</v>
      </c>
    </row>
    <row r="23" spans="1:5">
      <c r="B23" t="s">
        <v>38</v>
      </c>
      <c r="D23" s="9">
        <f>C10-(500/100000)</f>
        <v>1.0553000000000001</v>
      </c>
      <c r="E23" s="3"/>
    </row>
    <row r="25" spans="1:5">
      <c r="B25" s="10" t="s">
        <v>41</v>
      </c>
      <c r="D25" s="24" t="str">
        <f>IF(F5="bullish","OPEN BUY", "OPEN SELL")</f>
        <v>OPEN BUY</v>
      </c>
    </row>
  </sheetData>
  <conditionalFormatting sqref="D25">
    <cfRule type="expression" dxfId="1" priority="2" stopIfTrue="1">
      <formula>$F$5="Bullish"</formula>
    </cfRule>
    <cfRule type="expression" dxfId="0" priority="1">
      <formula>$F$5="Bearish"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Jilid 1</vt:lpstr>
      <vt:lpstr>Jilid 2</vt:lpstr>
      <vt:lpstr>Jilid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Faid</dc:creator>
  <cp:lastModifiedBy>Faid</cp:lastModifiedBy>
  <dcterms:created xsi:type="dcterms:W3CDTF">2017-04-20T09:46:34Z</dcterms:created>
  <dcterms:modified xsi:type="dcterms:W3CDTF">2017-04-20T22:41:56Z</dcterms:modified>
</cp:coreProperties>
</file>